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ompliance Managers\ETAC\Annual website stats\"/>
    </mc:Choice>
  </mc:AlternateContent>
  <xr:revisionPtr revIDLastSave="0" documentId="8_{5A3CE826-90C1-4AF3-9987-ADFF7FCDE120}" xr6:coauthVersionLast="47" xr6:coauthVersionMax="47" xr10:uidLastSave="{00000000-0000-0000-0000-000000000000}"/>
  <bookViews>
    <workbookView xWindow="2970" yWindow="3045" windowWidth="24750" windowHeight="117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40" i="1" s="1"/>
  <c r="F31" i="1"/>
  <c r="G10" i="1"/>
  <c r="H10" i="1" s="1"/>
  <c r="G15" i="1"/>
  <c r="H15" i="1" s="1"/>
  <c r="C15" i="1"/>
  <c r="C10" i="1"/>
  <c r="H11" i="1"/>
  <c r="H12" i="1"/>
  <c r="H13" i="1"/>
  <c r="H14" i="1"/>
  <c r="C16" i="1"/>
  <c r="E40" i="1"/>
  <c r="C40" i="1"/>
  <c r="D40" i="1"/>
  <c r="D16" i="1"/>
  <c r="F16" i="1"/>
  <c r="E16" i="1"/>
  <c r="G16" i="1" l="1"/>
  <c r="H16" i="1" l="1"/>
</calcChain>
</file>

<file path=xl/sharedStrings.xml><?xml version="1.0" encoding="utf-8"?>
<sst xmlns="http://schemas.openxmlformats.org/spreadsheetml/2006/main" count="48" uniqueCount="35">
  <si>
    <t>Refund Claims</t>
  </si>
  <si>
    <t>Dollar Amount Refunded</t>
  </si>
  <si>
    <t>Type of Use</t>
  </si>
  <si>
    <t>Gas/Gasohol</t>
  </si>
  <si>
    <t>Petroleum Release Fee</t>
  </si>
  <si>
    <t>Diesel</t>
  </si>
  <si>
    <t>Aircraft</t>
  </si>
  <si>
    <t>Total</t>
  </si>
  <si>
    <t>Federal Government</t>
  </si>
  <si>
    <t>Reefer</t>
  </si>
  <si>
    <t xml:space="preserve">    Totals</t>
  </si>
  <si>
    <t>Audits</t>
  </si>
  <si>
    <t>Tax Program</t>
  </si>
  <si>
    <t>Liquid Fuel Carriers</t>
  </si>
  <si>
    <t>Aircraft Fuels</t>
  </si>
  <si>
    <t>Compressed Fuels</t>
  </si>
  <si>
    <t>Retailers</t>
  </si>
  <si>
    <t xml:space="preserve">     Totals</t>
  </si>
  <si>
    <t>Number of Audits</t>
  </si>
  <si>
    <t>Other (not identified due to limited number)</t>
  </si>
  <si>
    <t>Contaminated/Destroyed Fuel</t>
  </si>
  <si>
    <t>Unlicensed Equipment</t>
  </si>
  <si>
    <t>Motor Fuels Use</t>
  </si>
  <si>
    <t>Compressed Fuel</t>
  </si>
  <si>
    <t>Motor Vehicle Fuels (including refund claims)</t>
  </si>
  <si>
    <t>Diesel Fuel (including refund claims)</t>
  </si>
  <si>
    <t xml:space="preserve">Ethanol and Biodiesel Producer </t>
  </si>
  <si>
    <t>Agricultural Use</t>
  </si>
  <si>
    <t>Net Tax Assessed</t>
  </si>
  <si>
    <t>**</t>
  </si>
  <si>
    <t>** Amount not shown due to small number of entities audited.</t>
  </si>
  <si>
    <t xml:space="preserve">This table summarizes the net audits completed in the last two fiscal years by tax program.  </t>
  </si>
  <si>
    <t>2021/2022</t>
  </si>
  <si>
    <t>2022/2023</t>
  </si>
  <si>
    <r>
      <t>This table shows refund claims processed during the period of July 1, 2022 through June 30, 2023. During this period, the Department of Revenue process</t>
    </r>
    <r>
      <rPr>
        <sz val="11"/>
        <rFont val="Arial"/>
        <family val="2"/>
      </rPr>
      <t xml:space="preserve">ed 1,986 </t>
    </r>
    <r>
      <rPr>
        <sz val="11"/>
        <color theme="1"/>
        <rFont val="Arial"/>
        <family val="2"/>
      </rPr>
      <t>claims resulting in total refun</t>
    </r>
    <r>
      <rPr>
        <sz val="11"/>
        <rFont val="Arial"/>
        <family val="2"/>
      </rPr>
      <t>ds of $2,158,479</t>
    </r>
    <r>
      <rPr>
        <sz val="11"/>
        <color theme="1"/>
        <rFont val="Arial"/>
        <family val="2"/>
      </rPr>
      <t xml:space="preserve">.  During the same period in the previous fiscal year, the Department of Revenue processed 1,770 claims resulting in total refunds of $2,501,198.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</si>
</sst>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164" fontId="3" fillId="0" borderId="6" xfId="2" applyNumberFormat="1" applyFont="1" applyBorder="1"/>
    <xf numFmtId="164" fontId="3" fillId="0" borderId="3" xfId="2" applyNumberFormat="1" applyFont="1" applyBorder="1"/>
    <xf numFmtId="164" fontId="3" fillId="0" borderId="7" xfId="2" applyNumberFormat="1" applyFont="1" applyBorder="1"/>
    <xf numFmtId="0" fontId="0" fillId="0" borderId="8" xfId="0" applyBorder="1"/>
    <xf numFmtId="0" fontId="0" fillId="0" borderId="4" xfId="0" applyBorder="1"/>
    <xf numFmtId="164" fontId="3" fillId="0" borderId="9" xfId="2" applyNumberFormat="1" applyFont="1" applyBorder="1"/>
    <xf numFmtId="164" fontId="0" fillId="0" borderId="0" xfId="0" applyNumberFormat="1"/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16" fontId="0" fillId="0" borderId="5" xfId="0" quotePrefix="1" applyNumberFormat="1" applyBorder="1" applyAlignment="1">
      <alignment horizontal="center"/>
    </xf>
    <xf numFmtId="0" fontId="0" fillId="0" borderId="11" xfId="0" applyBorder="1"/>
    <xf numFmtId="0" fontId="0" fillId="0" borderId="0" xfId="0" applyAlignment="1">
      <alignment vertical="top" wrapText="1"/>
    </xf>
    <xf numFmtId="0" fontId="0" fillId="0" borderId="0" xfId="0" applyAlignment="1">
      <alignment horizontal="justify" vertical="top" wrapText="1"/>
    </xf>
    <xf numFmtId="164" fontId="3" fillId="0" borderId="12" xfId="2" applyNumberFormat="1" applyFont="1" applyBorder="1"/>
    <xf numFmtId="0" fontId="0" fillId="0" borderId="0" xfId="0" applyBorder="1" applyAlignment="1"/>
    <xf numFmtId="0" fontId="0" fillId="0" borderId="1" xfId="0" applyBorder="1" applyAlignment="1"/>
    <xf numFmtId="0" fontId="4" fillId="0" borderId="0" xfId="0" quotePrefix="1" applyFont="1" applyAlignment="1">
      <alignment horizontal="right" vertical="top" wrapText="1"/>
    </xf>
    <xf numFmtId="37" fontId="3" fillId="0" borderId="3" xfId="2" applyNumberFormat="1" applyFont="1" applyBorder="1"/>
    <xf numFmtId="165" fontId="3" fillId="0" borderId="12" xfId="1" applyNumberFormat="1" applyFont="1" applyBorder="1"/>
    <xf numFmtId="0" fontId="0" fillId="0" borderId="2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165" fontId="3" fillId="0" borderId="7" xfId="1" applyNumberFormat="1" applyFont="1" applyBorder="1"/>
    <xf numFmtId="0" fontId="0" fillId="0" borderId="0" xfId="0" applyAlignment="1">
      <alignment horizontal="justify" vertical="top" wrapText="1"/>
    </xf>
    <xf numFmtId="0" fontId="1" fillId="0" borderId="0" xfId="0" applyFont="1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164" fontId="3" fillId="0" borderId="0" xfId="2" applyNumberFormat="1" applyFont="1" applyBorder="1"/>
    <xf numFmtId="37" fontId="3" fillId="0" borderId="0" xfId="2" applyNumberFormat="1" applyFont="1" applyBorder="1"/>
    <xf numFmtId="165" fontId="3" fillId="0" borderId="0" xfId="1" applyNumberFormat="1" applyFont="1" applyBorder="1"/>
    <xf numFmtId="16" fontId="0" fillId="0" borderId="13" xfId="0" quotePrefix="1" applyNumberFormat="1" applyBorder="1" applyAlignment="1">
      <alignment horizontal="center"/>
    </xf>
    <xf numFmtId="0" fontId="0" fillId="0" borderId="14" xfId="0" applyBorder="1"/>
    <xf numFmtId="165" fontId="3" fillId="0" borderId="15" xfId="1" applyNumberFormat="1" applyFont="1" applyBorder="1"/>
    <xf numFmtId="165" fontId="3" fillId="0" borderId="16" xfId="1" applyNumberFormat="1" applyFont="1" applyBorder="1"/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37" fontId="3" fillId="0" borderId="3" xfId="2" applyNumberFormat="1" applyFont="1" applyBorder="1"/>
    <xf numFmtId="0" fontId="0" fillId="0" borderId="0" xfId="0" applyFill="1" applyBorder="1" applyAlignment="1">
      <alignment horizontal="left"/>
    </xf>
    <xf numFmtId="37" fontId="3" fillId="0" borderId="3" xfId="2" applyNumberFormat="1" applyFont="1" applyBorder="1" applyAlignment="1">
      <alignment horizontal="right"/>
    </xf>
    <xf numFmtId="37" fontId="3" fillId="0" borderId="3" xfId="2" applyNumberFormat="1" applyFont="1" applyBorder="1"/>
    <xf numFmtId="165" fontId="0" fillId="0" borderId="0" xfId="0" applyNumberFormat="1"/>
    <xf numFmtId="165" fontId="3" fillId="0" borderId="15" xfId="1" applyNumberFormat="1" applyFont="1" applyFill="1" applyBorder="1"/>
    <xf numFmtId="0" fontId="2" fillId="0" borderId="0" xfId="0" applyFont="1" applyAlignment="1"/>
    <xf numFmtId="165" fontId="3" fillId="0" borderId="15" xfId="1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horizontal="right"/>
    </xf>
    <xf numFmtId="165" fontId="3" fillId="0" borderId="9" xfId="1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2"/>
  <sheetViews>
    <sheetView tabSelected="1" zoomScale="90" zoomScaleNormal="90" workbookViewId="0">
      <selection activeCell="E37" sqref="E37"/>
    </sheetView>
  </sheetViews>
  <sheetFormatPr defaultRowHeight="14.25" x14ac:dyDescent="0.2"/>
  <cols>
    <col min="1" max="1" width="7.875" customWidth="1"/>
    <col min="2" max="2" width="38.875" customWidth="1"/>
    <col min="3" max="3" width="12.875" customWidth="1"/>
    <col min="4" max="4" width="12.125" customWidth="1"/>
    <col min="5" max="5" width="12.5" bestFit="1" customWidth="1"/>
    <col min="6" max="7" width="12.375" customWidth="1"/>
    <col min="8" max="8" width="12.625" customWidth="1"/>
    <col min="9" max="9" width="4.25" customWidth="1"/>
  </cols>
  <sheetData>
    <row r="1" spans="1:8" ht="20.25" x14ac:dyDescent="0.3">
      <c r="A1" s="57" t="s">
        <v>0</v>
      </c>
      <c r="B1" s="57"/>
      <c r="C1" s="57"/>
      <c r="D1" s="57"/>
      <c r="E1" s="57"/>
      <c r="F1" s="57"/>
      <c r="G1" s="57"/>
      <c r="H1" s="57"/>
    </row>
    <row r="3" spans="1:8" s="14" customFormat="1" ht="51.75" customHeight="1" x14ac:dyDescent="0.2">
      <c r="A3" s="58" t="s">
        <v>34</v>
      </c>
      <c r="B3" s="58"/>
      <c r="C3" s="58"/>
      <c r="D3" s="58"/>
      <c r="E3" s="58"/>
      <c r="F3" s="58"/>
      <c r="G3" s="58"/>
      <c r="H3" s="58"/>
    </row>
    <row r="4" spans="1:8" s="18" customFormat="1" ht="17.25" customHeight="1" x14ac:dyDescent="0.2"/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61" t="s">
        <v>1</v>
      </c>
      <c r="B6" s="62"/>
      <c r="C6" s="62"/>
      <c r="D6" s="62"/>
      <c r="E6" s="62"/>
      <c r="F6" s="62"/>
      <c r="G6" s="62"/>
      <c r="H6" s="63"/>
    </row>
    <row r="7" spans="1:8" x14ac:dyDescent="0.2">
      <c r="A7" s="64"/>
      <c r="B7" s="65"/>
      <c r="C7" s="65"/>
      <c r="D7" s="65"/>
      <c r="E7" s="65"/>
      <c r="F7" s="65"/>
      <c r="G7" s="65"/>
      <c r="H7" s="66"/>
    </row>
    <row r="8" spans="1:8" ht="28.5" customHeight="1" x14ac:dyDescent="0.2">
      <c r="A8" s="59" t="s">
        <v>2</v>
      </c>
      <c r="B8" s="60"/>
      <c r="C8" s="5" t="s">
        <v>3</v>
      </c>
      <c r="D8" s="6" t="s">
        <v>4</v>
      </c>
      <c r="E8" s="6" t="s">
        <v>6</v>
      </c>
      <c r="F8" s="6" t="s">
        <v>23</v>
      </c>
      <c r="G8" s="6" t="s">
        <v>5</v>
      </c>
      <c r="H8" s="6" t="s">
        <v>7</v>
      </c>
    </row>
    <row r="9" spans="1:8" x14ac:dyDescent="0.2">
      <c r="A9" s="2"/>
      <c r="B9" s="4"/>
      <c r="C9" s="7"/>
      <c r="D9" s="7"/>
      <c r="E9" s="7"/>
      <c r="F9" s="7"/>
      <c r="G9" s="8"/>
      <c r="H9" s="8"/>
    </row>
    <row r="10" spans="1:8" ht="15.75" customHeight="1" x14ac:dyDescent="0.2">
      <c r="A10" s="53" t="s">
        <v>21</v>
      </c>
      <c r="B10" s="54"/>
      <c r="C10" s="8">
        <f>54881+856</f>
        <v>55737</v>
      </c>
      <c r="D10" s="8"/>
      <c r="E10" s="8"/>
      <c r="F10" s="8"/>
      <c r="G10" s="8">
        <f>792582+10345+1305</f>
        <v>804232</v>
      </c>
      <c r="H10" s="8">
        <f>SUM(C10:G10)</f>
        <v>859969</v>
      </c>
    </row>
    <row r="11" spans="1:8" ht="15.75" customHeight="1" x14ac:dyDescent="0.2">
      <c r="A11" s="28" t="s">
        <v>27</v>
      </c>
      <c r="B11" s="29"/>
      <c r="C11" s="24">
        <v>282473</v>
      </c>
      <c r="D11" s="8"/>
      <c r="E11" s="8"/>
      <c r="F11" s="24"/>
      <c r="G11" s="24">
        <v>298247</v>
      </c>
      <c r="H11" s="8">
        <f t="shared" ref="H11:H15" si="0">SUM(C11:G11)</f>
        <v>580720</v>
      </c>
    </row>
    <row r="12" spans="1:8" ht="15.75" customHeight="1" x14ac:dyDescent="0.2">
      <c r="A12" s="53" t="s">
        <v>9</v>
      </c>
      <c r="B12" s="54"/>
      <c r="C12" s="24"/>
      <c r="D12" s="8"/>
      <c r="E12" s="8"/>
      <c r="F12" s="24"/>
      <c r="G12" s="24">
        <v>197034</v>
      </c>
      <c r="H12" s="8">
        <f t="shared" si="0"/>
        <v>197034</v>
      </c>
    </row>
    <row r="13" spans="1:8" ht="15.75" customHeight="1" x14ac:dyDescent="0.2">
      <c r="A13" s="53" t="s">
        <v>8</v>
      </c>
      <c r="B13" s="54"/>
      <c r="C13" s="24">
        <v>303022</v>
      </c>
      <c r="D13" s="8">
        <v>10163</v>
      </c>
      <c r="E13" s="24"/>
      <c r="F13" s="24"/>
      <c r="G13" s="24">
        <v>58390</v>
      </c>
      <c r="H13" s="8">
        <f t="shared" si="0"/>
        <v>371575</v>
      </c>
    </row>
    <row r="14" spans="1:8" ht="15.75" customHeight="1" x14ac:dyDescent="0.2">
      <c r="A14" s="53" t="s">
        <v>20</v>
      </c>
      <c r="B14" s="54"/>
      <c r="C14" s="24"/>
      <c r="D14" s="24"/>
      <c r="E14" s="8"/>
      <c r="F14" s="24"/>
      <c r="G14" s="24">
        <v>10143</v>
      </c>
      <c r="H14" s="8">
        <f t="shared" si="0"/>
        <v>10143</v>
      </c>
    </row>
    <row r="15" spans="1:8" ht="15.75" customHeight="1" x14ac:dyDescent="0.2">
      <c r="A15" s="55" t="s">
        <v>19</v>
      </c>
      <c r="B15" s="56"/>
      <c r="C15" s="43">
        <f>116+7342+63</f>
        <v>7521</v>
      </c>
      <c r="D15" s="30">
        <v>21</v>
      </c>
      <c r="E15" s="9">
        <v>3640</v>
      </c>
      <c r="F15" s="9">
        <v>82083</v>
      </c>
      <c r="G15" s="46">
        <f>42439+3334</f>
        <v>45773</v>
      </c>
      <c r="H15" s="8">
        <f t="shared" si="0"/>
        <v>139038</v>
      </c>
    </row>
    <row r="16" spans="1:8" ht="19.5" customHeight="1" thickBot="1" x14ac:dyDescent="0.25">
      <c r="A16" s="10" t="s">
        <v>10</v>
      </c>
      <c r="B16" s="11"/>
      <c r="C16" s="12">
        <f t="shared" ref="C16:H16" si="1">SUM(C10:C15)</f>
        <v>648753</v>
      </c>
      <c r="D16" s="12">
        <f t="shared" si="1"/>
        <v>10184</v>
      </c>
      <c r="E16" s="12">
        <f t="shared" si="1"/>
        <v>3640</v>
      </c>
      <c r="F16" s="12">
        <f t="shared" si="1"/>
        <v>82083</v>
      </c>
      <c r="G16" s="12">
        <f t="shared" si="1"/>
        <v>1413819</v>
      </c>
      <c r="H16" s="12">
        <f t="shared" si="1"/>
        <v>2158479</v>
      </c>
    </row>
    <row r="17" spans="1:9" ht="15" thickTop="1" x14ac:dyDescent="0.2">
      <c r="C17" s="13"/>
      <c r="F17" s="13"/>
      <c r="G17" s="13"/>
      <c r="H17" s="13"/>
    </row>
    <row r="18" spans="1:9" x14ac:dyDescent="0.2">
      <c r="B18" s="13"/>
      <c r="C18" s="13"/>
      <c r="D18" s="13"/>
      <c r="E18" s="13"/>
      <c r="F18" s="13"/>
      <c r="G18" s="13"/>
      <c r="H18" s="13"/>
    </row>
    <row r="19" spans="1:9" x14ac:dyDescent="0.2">
      <c r="H19" s="13"/>
    </row>
    <row r="22" spans="1:9" ht="20.25" x14ac:dyDescent="0.3">
      <c r="B22" s="49" t="s">
        <v>11</v>
      </c>
      <c r="C22" s="49"/>
      <c r="D22" s="49"/>
      <c r="E22" s="49"/>
      <c r="F22" s="49"/>
      <c r="G22" s="49"/>
      <c r="H22" s="49"/>
    </row>
    <row r="24" spans="1:9" s="18" customFormat="1" ht="21.75" customHeight="1" x14ac:dyDescent="0.2">
      <c r="B24" s="71" t="s">
        <v>31</v>
      </c>
      <c r="C24" s="71"/>
      <c r="D24" s="71"/>
      <c r="E24" s="71"/>
      <c r="F24" s="71"/>
    </row>
    <row r="25" spans="1:9" ht="12.75" customHeight="1" x14ac:dyDescent="0.2"/>
    <row r="26" spans="1:9" x14ac:dyDescent="0.2">
      <c r="A26" s="23"/>
      <c r="B26" s="58"/>
      <c r="C26" s="58"/>
      <c r="D26" s="58"/>
      <c r="E26" s="58"/>
      <c r="F26" s="58"/>
      <c r="G26" s="31"/>
      <c r="H26" s="19"/>
      <c r="I26" s="19"/>
    </row>
    <row r="27" spans="1:9" x14ac:dyDescent="0.2">
      <c r="E27" s="21"/>
    </row>
    <row r="28" spans="1:9" x14ac:dyDescent="0.2">
      <c r="A28" s="3"/>
      <c r="B28" s="22"/>
      <c r="C28" s="67" t="s">
        <v>18</v>
      </c>
      <c r="D28" s="68"/>
      <c r="E28" s="69" t="s">
        <v>28</v>
      </c>
      <c r="F28" s="70"/>
      <c r="G28" s="32"/>
    </row>
    <row r="29" spans="1:9" x14ac:dyDescent="0.2">
      <c r="B29" s="15" t="s">
        <v>12</v>
      </c>
      <c r="C29" s="37" t="s">
        <v>32</v>
      </c>
      <c r="D29" s="37" t="s">
        <v>33</v>
      </c>
      <c r="E29" s="16" t="s">
        <v>32</v>
      </c>
      <c r="F29" s="37" t="s">
        <v>33</v>
      </c>
      <c r="G29" s="33"/>
    </row>
    <row r="30" spans="1:9" x14ac:dyDescent="0.2">
      <c r="B30" s="26"/>
      <c r="C30" s="38"/>
      <c r="D30" s="38"/>
      <c r="E30" s="17"/>
      <c r="F30" s="17"/>
      <c r="G30" s="3"/>
    </row>
    <row r="31" spans="1:9" x14ac:dyDescent="0.2">
      <c r="B31" s="41" t="s">
        <v>25</v>
      </c>
      <c r="C31" s="39">
        <v>26</v>
      </c>
      <c r="D31" s="39">
        <v>11</v>
      </c>
      <c r="E31" s="20">
        <v>381445</v>
      </c>
      <c r="F31" s="20">
        <f>126472</f>
        <v>126472</v>
      </c>
      <c r="G31" s="34"/>
    </row>
    <row r="32" spans="1:9" x14ac:dyDescent="0.2">
      <c r="B32" s="41" t="s">
        <v>24</v>
      </c>
      <c r="C32" s="39">
        <v>26</v>
      </c>
      <c r="D32" s="39">
        <v>11</v>
      </c>
      <c r="E32" s="46">
        <v>63882</v>
      </c>
      <c r="F32" s="24">
        <v>101221</v>
      </c>
      <c r="G32" s="35"/>
    </row>
    <row r="33" spans="2:7" x14ac:dyDescent="0.2">
      <c r="B33" s="41" t="s">
        <v>4</v>
      </c>
      <c r="C33" s="39">
        <v>26</v>
      </c>
      <c r="D33" s="39">
        <v>13</v>
      </c>
      <c r="E33" s="46">
        <v>9257</v>
      </c>
      <c r="F33" s="24">
        <v>7507</v>
      </c>
      <c r="G33" s="35"/>
    </row>
    <row r="34" spans="2:7" x14ac:dyDescent="0.2">
      <c r="B34" s="41" t="s">
        <v>15</v>
      </c>
      <c r="C34" s="39">
        <v>8</v>
      </c>
      <c r="D34" s="50" t="s">
        <v>29</v>
      </c>
      <c r="E34" s="45">
        <v>16720</v>
      </c>
      <c r="F34" s="45" t="s">
        <v>29</v>
      </c>
      <c r="G34" s="35"/>
    </row>
    <row r="35" spans="2:7" x14ac:dyDescent="0.2">
      <c r="B35" s="41" t="s">
        <v>14</v>
      </c>
      <c r="C35" s="48">
        <v>6</v>
      </c>
      <c r="D35" s="50" t="s">
        <v>29</v>
      </c>
      <c r="E35" s="45">
        <v>2142</v>
      </c>
      <c r="F35" s="45" t="s">
        <v>29</v>
      </c>
      <c r="G35" s="35"/>
    </row>
    <row r="36" spans="2:7" x14ac:dyDescent="0.2">
      <c r="B36" s="41" t="s">
        <v>22</v>
      </c>
      <c r="C36" s="39">
        <v>9</v>
      </c>
      <c r="D36" s="48">
        <v>10</v>
      </c>
      <c r="E36" s="25">
        <v>13637</v>
      </c>
      <c r="F36" s="25">
        <f>644+569+33477</f>
        <v>34690</v>
      </c>
      <c r="G36" s="36"/>
    </row>
    <row r="37" spans="2:7" x14ac:dyDescent="0.2">
      <c r="B37" s="41" t="s">
        <v>26</v>
      </c>
      <c r="C37" s="39">
        <v>0</v>
      </c>
      <c r="D37" s="50" t="s">
        <v>29</v>
      </c>
      <c r="E37" s="25">
        <v>0</v>
      </c>
      <c r="F37" s="45" t="s">
        <v>29</v>
      </c>
      <c r="G37" s="36"/>
    </row>
    <row r="38" spans="2:7" x14ac:dyDescent="0.2">
      <c r="B38" s="41" t="s">
        <v>13</v>
      </c>
      <c r="C38" s="39">
        <v>6</v>
      </c>
      <c r="D38" s="50" t="s">
        <v>29</v>
      </c>
      <c r="E38" s="25">
        <v>0</v>
      </c>
      <c r="F38" s="45" t="s">
        <v>29</v>
      </c>
      <c r="G38" s="35"/>
    </row>
    <row r="39" spans="2:7" x14ac:dyDescent="0.2">
      <c r="B39" s="42" t="s">
        <v>16</v>
      </c>
      <c r="C39" s="51">
        <v>4</v>
      </c>
      <c r="D39" s="50" t="s">
        <v>29</v>
      </c>
      <c r="E39" s="45" t="s">
        <v>29</v>
      </c>
      <c r="F39" s="45" t="s">
        <v>29</v>
      </c>
      <c r="G39" s="35"/>
    </row>
    <row r="40" spans="2:7" ht="15" thickBot="1" x14ac:dyDescent="0.25">
      <c r="B40" s="27" t="s">
        <v>17</v>
      </c>
      <c r="C40" s="52">
        <f>SUM(C30:C39)</f>
        <v>111</v>
      </c>
      <c r="D40" s="40">
        <f>SUM(D30:D39)</f>
        <v>45</v>
      </c>
      <c r="E40" s="12">
        <f>SUM(E31:E39)</f>
        <v>487083</v>
      </c>
      <c r="F40" s="12">
        <f>SUM(F31:F39)</f>
        <v>269890</v>
      </c>
      <c r="G40" s="34"/>
    </row>
    <row r="41" spans="2:7" ht="15" thickTop="1" x14ac:dyDescent="0.2">
      <c r="D41" s="47"/>
      <c r="F41" s="13"/>
    </row>
    <row r="42" spans="2:7" x14ac:dyDescent="0.2">
      <c r="B42" s="44" t="s">
        <v>30</v>
      </c>
      <c r="F42" s="13"/>
      <c r="G42" s="13"/>
    </row>
  </sheetData>
  <mergeCells count="13">
    <mergeCell ref="C28:D28"/>
    <mergeCell ref="E28:F28"/>
    <mergeCell ref="B26:F26"/>
    <mergeCell ref="A13:B13"/>
    <mergeCell ref="B24:F24"/>
    <mergeCell ref="A12:B12"/>
    <mergeCell ref="A15:B15"/>
    <mergeCell ref="A1:H1"/>
    <mergeCell ref="A3:H3"/>
    <mergeCell ref="A8:B8"/>
    <mergeCell ref="A6:H7"/>
    <mergeCell ref="A14:B14"/>
    <mergeCell ref="A10:B10"/>
  </mergeCells>
  <pageMargins left="0.39" right="0.44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Karen.Rowley</dc:creator>
  <cp:lastModifiedBy>Rowley, Karen</cp:lastModifiedBy>
  <cp:lastPrinted>2012-07-18T16:11:56Z</cp:lastPrinted>
  <dcterms:created xsi:type="dcterms:W3CDTF">2008-08-28T14:35:50Z</dcterms:created>
  <dcterms:modified xsi:type="dcterms:W3CDTF">2024-11-26T14:46:32Z</dcterms:modified>
</cp:coreProperties>
</file>